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rah Haug\Documents\"/>
    </mc:Choice>
  </mc:AlternateContent>
  <bookViews>
    <workbookView xWindow="0" yWindow="0" windowWidth="28800" windowHeight="11535" tabRatio="500"/>
  </bookViews>
  <sheets>
    <sheet name="Expense Report" sheetId="1" r:id="rId1"/>
    <sheet name="FY20 M&amp;IE Rates" sheetId="2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1" l="1"/>
  <c r="H26" i="1"/>
  <c r="H25" i="1"/>
  <c r="J25" i="1" s="1"/>
  <c r="H24" i="1"/>
  <c r="H23" i="1"/>
  <c r="H22" i="1"/>
  <c r="H21" i="1"/>
  <c r="H20" i="1"/>
  <c r="H19" i="1"/>
  <c r="H18" i="1"/>
  <c r="H17" i="1"/>
  <c r="H16" i="1"/>
  <c r="J22" i="1" l="1"/>
  <c r="J19" i="1"/>
  <c r="J16" i="1"/>
  <c r="H28" i="1"/>
  <c r="J28" i="1" s="1"/>
  <c r="H29" i="1"/>
  <c r="H30" i="1"/>
  <c r="H31" i="1"/>
  <c r="H32" i="1"/>
  <c r="H33" i="1"/>
  <c r="H34" i="1"/>
  <c r="H35" i="1"/>
  <c r="H36" i="1"/>
  <c r="H37" i="1"/>
  <c r="H38" i="1"/>
  <c r="H39" i="1"/>
  <c r="I40" i="1"/>
  <c r="E40" i="1"/>
  <c r="D40" i="1"/>
  <c r="C40" i="1"/>
  <c r="B40" i="1"/>
  <c r="J31" i="1" l="1"/>
  <c r="J34" i="1"/>
  <c r="F40" i="1"/>
  <c r="J37" i="1"/>
  <c r="J40" i="1" l="1"/>
</calcChain>
</file>

<file path=xl/sharedStrings.xml><?xml version="1.0" encoding="utf-8"?>
<sst xmlns="http://schemas.openxmlformats.org/spreadsheetml/2006/main" count="65" uniqueCount="43">
  <si>
    <t>Date</t>
  </si>
  <si>
    <t>Lodging</t>
  </si>
  <si>
    <t>Taxi/Shuttle</t>
  </si>
  <si>
    <t>Parking</t>
  </si>
  <si>
    <t>Total</t>
  </si>
  <si>
    <t>Breakfast</t>
  </si>
  <si>
    <t>Lunch</t>
  </si>
  <si>
    <t>Dinner</t>
  </si>
  <si>
    <t>Breakfast:</t>
  </si>
  <si>
    <t>Lunch:</t>
  </si>
  <si>
    <t>Dinner:</t>
  </si>
  <si>
    <t>Incidental</t>
  </si>
  <si>
    <t>Federal Per Diem Rate</t>
  </si>
  <si>
    <t>Totals</t>
  </si>
  <si>
    <t xml:space="preserve">(2)   LADCO reimburses meals at the federal per diem rate (see LADCO Travel Policy Manual, January 2018). </t>
  </si>
  <si>
    <t>Transp. (1)</t>
  </si>
  <si>
    <t>Meals (2)</t>
  </si>
  <si>
    <t xml:space="preserve">        The federal M&amp;IE rates are based on location. Refer to https://www.gsa.gov/travel/plan-book/per-diem-rates to find the</t>
  </si>
  <si>
    <t xml:space="preserve">        rate for a travel destination. Enter the total rate in cell C13. Mark the meals in column G in the table above to autofill</t>
  </si>
  <si>
    <t xml:space="preserve">Lake Michigan Air Directors Consortium (Attn: Office Manager) </t>
  </si>
  <si>
    <t>9501 W. Devon Ave., Suite 701</t>
  </si>
  <si>
    <t>Rosemont, IL 60018</t>
  </si>
  <si>
    <t>Submit this form and accompanying documentation by either email (heath@ladco.org) or by mail to:</t>
  </si>
  <si>
    <t>Federal Mileage Rate</t>
  </si>
  <si>
    <t>Name:</t>
  </si>
  <si>
    <t>Address:</t>
  </si>
  <si>
    <t>Phone:</t>
  </si>
  <si>
    <t>Agency:</t>
  </si>
  <si>
    <t>Purpose of Travel:</t>
  </si>
  <si>
    <t>Destination:</t>
  </si>
  <si>
    <t>Start (MM/DD/YYYY HH:MM)</t>
  </si>
  <si>
    <t>End (MM/DD/YYYY HH:MM)</t>
  </si>
  <si>
    <t xml:space="preserve">        the meal reimbursement amounts for the meals covered by the travel period.  LADCO does not reimburse for alcohol.</t>
  </si>
  <si>
    <t>Notes/Instructions:</t>
  </si>
  <si>
    <t>(1)   Transportation includes airfare, car rental and related fuel, and mileage for personal automobiles. For personal automobiles,</t>
  </si>
  <si>
    <t>and that I have not used LADCO funds to pay for alcohol.</t>
  </si>
  <si>
    <t xml:space="preserve">By entering my initials in this box, I certify that all information provided on this form are accurate </t>
  </si>
  <si>
    <t xml:space="preserve">(4)  Itemized receipts are required for all non-meal expenses over $10. </t>
  </si>
  <si>
    <t>Other (3)</t>
  </si>
  <si>
    <t>(3)  Incidental expenses of up to $5 per day are allowed. Use the Other field in the table to record these expenses.</t>
  </si>
  <si>
    <t>FY2020 LADCO EXPENSE REPORT</t>
  </si>
  <si>
    <t>0.57.5</t>
  </si>
  <si>
    <t xml:space="preserve">        the current federal mileage reimbursement rate applies. As of January 1, 2020, this reimbursement rate is $0.57.5/mile.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</si>
</sst>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7"/>
      <color rgb="FF333333"/>
      <name val="Arial"/>
      <family val="2"/>
    </font>
    <font>
      <b/>
      <sz val="17"/>
      <color rgb="FF333333"/>
      <name val="Arial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4">
    <xf numFmtId="0" fontId="0" fillId="0" borderId="0"/>
    <xf numFmtId="166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164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17" fontId="9" fillId="0" borderId="0" xfId="0" quotePrefix="1" applyNumberFormat="1" applyFont="1"/>
    <xf numFmtId="0" fontId="0" fillId="0" borderId="1" xfId="0" applyBorder="1"/>
    <xf numFmtId="0" fontId="2" fillId="0" borderId="1" xfId="0" applyFont="1" applyBorder="1"/>
    <xf numFmtId="166" fontId="0" fillId="0" borderId="1" xfId="1" applyFont="1" applyBorder="1" applyAlignment="1">
      <alignment horizontal="center"/>
    </xf>
    <xf numFmtId="166" fontId="2" fillId="0" borderId="1" xfId="0" applyNumberFormat="1" applyFont="1" applyBorder="1"/>
    <xf numFmtId="166" fontId="0" fillId="0" borderId="0" xfId="1" applyFont="1"/>
    <xf numFmtId="0" fontId="0" fillId="0" borderId="0" xfId="0" applyBorder="1"/>
    <xf numFmtId="0" fontId="0" fillId="2" borderId="1" xfId="0" applyFill="1" applyBorder="1" applyAlignment="1">
      <alignment horizontal="center"/>
    </xf>
    <xf numFmtId="166" fontId="0" fillId="2" borderId="0" xfId="1" applyFont="1" applyFill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6" fontId="0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6" fontId="2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166" fontId="0" fillId="0" borderId="1" xfId="1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166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2" fontId="0" fillId="0" borderId="2" xfId="0" applyNumberFormat="1" applyBorder="1" applyAlignment="1">
      <alignment horizontal="left"/>
    </xf>
    <xf numFmtId="14" fontId="0" fillId="0" borderId="3" xfId="0" applyNumberFormat="1" applyBorder="1" applyAlignment="1">
      <alignment horizontal="left"/>
    </xf>
  </cellXfs>
  <cellStyles count="1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topLeftCell="A19" workbookViewId="0">
      <selection activeCell="H13" sqref="H13"/>
    </sheetView>
  </sheetViews>
  <sheetFormatPr defaultColWidth="11" defaultRowHeight="15.75" x14ac:dyDescent="0.25"/>
  <cols>
    <col min="1" max="1" width="15.375" customWidth="1"/>
    <col min="2" max="5" width="12" customWidth="1"/>
    <col min="6" max="6" width="9" customWidth="1"/>
    <col min="7" max="7" width="3" customWidth="1"/>
    <col min="8" max="8" width="9.625" customWidth="1"/>
    <col min="9" max="10" width="12" customWidth="1"/>
    <col min="11" max="11" width="19" customWidth="1"/>
  </cols>
  <sheetData>
    <row r="1" spans="1:10" ht="21" x14ac:dyDescent="0.35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J2" s="6">
        <v>43831</v>
      </c>
    </row>
    <row r="3" spans="1:10" x14ac:dyDescent="0.25">
      <c r="A3" t="s">
        <v>24</v>
      </c>
      <c r="B3" s="25"/>
      <c r="C3" s="25"/>
      <c r="D3" s="25"/>
      <c r="E3" s="25"/>
    </row>
    <row r="4" spans="1:10" x14ac:dyDescent="0.25">
      <c r="A4" t="s">
        <v>25</v>
      </c>
      <c r="B4" s="24"/>
      <c r="C4" s="24"/>
      <c r="D4" s="24"/>
      <c r="E4" s="24"/>
    </row>
    <row r="5" spans="1:10" x14ac:dyDescent="0.25">
      <c r="B5" s="24"/>
      <c r="C5" s="24"/>
      <c r="D5" s="24"/>
      <c r="E5" s="24"/>
    </row>
    <row r="6" spans="1:10" x14ac:dyDescent="0.25">
      <c r="A6" t="s">
        <v>26</v>
      </c>
      <c r="B6" s="24"/>
      <c r="C6" s="24"/>
      <c r="D6" s="24"/>
      <c r="E6" s="24"/>
    </row>
    <row r="7" spans="1:10" x14ac:dyDescent="0.25">
      <c r="A7" t="s">
        <v>27</v>
      </c>
      <c r="B7" s="24"/>
      <c r="C7" s="24"/>
      <c r="D7" s="24"/>
      <c r="E7" s="24"/>
    </row>
    <row r="8" spans="1:10" x14ac:dyDescent="0.25">
      <c r="A8" s="4" t="s">
        <v>28</v>
      </c>
      <c r="B8" s="25"/>
      <c r="C8" s="25"/>
      <c r="D8" s="25"/>
      <c r="E8" s="25"/>
      <c r="F8" s="31"/>
      <c r="G8" s="31"/>
      <c r="H8" s="31"/>
      <c r="I8" s="31"/>
      <c r="J8" s="31"/>
    </row>
    <row r="9" spans="1:10" x14ac:dyDescent="0.25">
      <c r="A9" t="s">
        <v>29</v>
      </c>
      <c r="B9" s="24"/>
      <c r="C9" s="24"/>
      <c r="D9" s="24"/>
      <c r="E9" s="24"/>
      <c r="F9" s="32"/>
      <c r="G9" s="32"/>
      <c r="H9" s="32"/>
      <c r="I9" s="32"/>
      <c r="J9" s="32"/>
    </row>
    <row r="11" spans="1:10" x14ac:dyDescent="0.25">
      <c r="A11" s="4" t="s">
        <v>30</v>
      </c>
      <c r="B11" s="4"/>
      <c r="C11" s="33"/>
      <c r="D11" s="25"/>
      <c r="E11" s="25"/>
      <c r="F11" s="25"/>
    </row>
    <row r="12" spans="1:10" x14ac:dyDescent="0.25">
      <c r="A12" s="4" t="s">
        <v>31</v>
      </c>
      <c r="B12" s="4"/>
      <c r="C12" s="34"/>
      <c r="D12" s="24"/>
      <c r="E12" s="24"/>
      <c r="F12" s="24"/>
    </row>
    <row r="13" spans="1:10" x14ac:dyDescent="0.25">
      <c r="A13" s="5" t="s">
        <v>12</v>
      </c>
      <c r="B13" s="5"/>
      <c r="C13" s="14"/>
      <c r="D13" s="5"/>
      <c r="E13" s="30" t="s">
        <v>23</v>
      </c>
      <c r="F13" s="30"/>
      <c r="G13" s="30"/>
      <c r="H13" s="11" t="s">
        <v>41</v>
      </c>
    </row>
    <row r="15" spans="1:10" x14ac:dyDescent="0.25">
      <c r="A15" s="7" t="s">
        <v>0</v>
      </c>
      <c r="B15" s="7" t="s">
        <v>15</v>
      </c>
      <c r="C15" s="7" t="s">
        <v>1</v>
      </c>
      <c r="D15" s="7" t="s">
        <v>2</v>
      </c>
      <c r="E15" s="7" t="s">
        <v>3</v>
      </c>
      <c r="F15" s="21" t="s">
        <v>16</v>
      </c>
      <c r="G15" s="21"/>
      <c r="H15" s="21"/>
      <c r="I15" s="7" t="s">
        <v>38</v>
      </c>
      <c r="J15" s="8" t="s">
        <v>4</v>
      </c>
    </row>
    <row r="16" spans="1:10" x14ac:dyDescent="0.25">
      <c r="A16" s="20"/>
      <c r="B16" s="19"/>
      <c r="C16" s="19"/>
      <c r="D16" s="19"/>
      <c r="E16" s="19"/>
      <c r="F16" s="7" t="s">
        <v>8</v>
      </c>
      <c r="G16" s="13"/>
      <c r="H16" s="9" t="str">
        <f>IF(ISNA(IF(G16&lt;&gt;"",VLOOKUP(C$13,'FY20 M&amp;IE Rates'!A$2:D$7,2,FALSE),"")),"",IF(G16&lt;&gt;"",VLOOKUP(C$13,'FY20 M&amp;IE Rates'!A$2:D$7,2,FALSE),""))</f>
        <v/>
      </c>
      <c r="I16" s="19"/>
      <c r="J16" s="22">
        <f>SUM(B16,C16,D16,E16,H16,H17,H18,I16)</f>
        <v>0</v>
      </c>
    </row>
    <row r="17" spans="1:15" x14ac:dyDescent="0.25">
      <c r="A17" s="21"/>
      <c r="B17" s="19"/>
      <c r="C17" s="19"/>
      <c r="D17" s="19"/>
      <c r="E17" s="19"/>
      <c r="F17" s="7" t="s">
        <v>9</v>
      </c>
      <c r="G17" s="13"/>
      <c r="H17" s="9" t="str">
        <f>IF(ISNA(IF(G17&lt;&gt;"",VLOOKUP(C$13,'FY20 M&amp;IE Rates'!A$2:D$7,3,FALSE),"")),"",IF(G17&lt;&gt;"",VLOOKUP(C$13,'FY20 M&amp;IE Rates'!A$2:D$7,3,FALSE),""))</f>
        <v/>
      </c>
      <c r="I17" s="19"/>
      <c r="J17" s="22"/>
    </row>
    <row r="18" spans="1:15" x14ac:dyDescent="0.25">
      <c r="A18" s="21"/>
      <c r="B18" s="19"/>
      <c r="C18" s="19"/>
      <c r="D18" s="19"/>
      <c r="E18" s="19"/>
      <c r="F18" s="7" t="s">
        <v>10</v>
      </c>
      <c r="G18" s="13"/>
      <c r="H18" s="9" t="str">
        <f>IF(ISNA(IF(G18&lt;&gt;"",VLOOKUP(C$13,'FY20 M&amp;IE Rates'!A$2:D$7,4,FALSE),"")),"",IF(G18&lt;&gt;"",VLOOKUP(C$13,'FY20 M&amp;IE Rates'!A$2:D$7,4,FALSE),""))</f>
        <v/>
      </c>
      <c r="I18" s="19"/>
      <c r="J18" s="22"/>
    </row>
    <row r="19" spans="1:15" x14ac:dyDescent="0.25">
      <c r="A19" s="20"/>
      <c r="B19" s="19"/>
      <c r="C19" s="19"/>
      <c r="D19" s="19"/>
      <c r="E19" s="19"/>
      <c r="F19" s="7" t="s">
        <v>8</v>
      </c>
      <c r="G19" s="13"/>
      <c r="H19" s="9" t="str">
        <f>IF(ISNA(IF(G19&lt;&gt;"",VLOOKUP(C$13,'FY20 M&amp;IE Rates'!A$2:D$7,2,FALSE),"")),"",IF(G19&lt;&gt;"",VLOOKUP(C$13,'FY20 M&amp;IE Rates'!A$2:D$7,2,FALSE),""))</f>
        <v/>
      </c>
      <c r="I19" s="19"/>
      <c r="J19" s="22">
        <f>SUM(B19,C19,D19,E19,H19,H20,H21,I19)</f>
        <v>0</v>
      </c>
    </row>
    <row r="20" spans="1:15" x14ac:dyDescent="0.25">
      <c r="A20" s="21"/>
      <c r="B20" s="19"/>
      <c r="C20" s="19"/>
      <c r="D20" s="19"/>
      <c r="E20" s="19"/>
      <c r="F20" s="7" t="s">
        <v>9</v>
      </c>
      <c r="G20" s="13"/>
      <c r="H20" s="9" t="str">
        <f>IF(ISNA(IF(G20&lt;&gt;"",VLOOKUP(C$13,'FY20 M&amp;IE Rates'!A$2:D$7,3,FALSE),"")),"",IF(G20&lt;&gt;"",VLOOKUP(C$13,'FY20 M&amp;IE Rates'!A$2:D$7,3,FALSE),""))</f>
        <v/>
      </c>
      <c r="I20" s="19"/>
      <c r="J20" s="22"/>
    </row>
    <row r="21" spans="1:15" x14ac:dyDescent="0.25">
      <c r="A21" s="21"/>
      <c r="B21" s="19"/>
      <c r="C21" s="19"/>
      <c r="D21" s="19"/>
      <c r="E21" s="19"/>
      <c r="F21" s="7" t="s">
        <v>10</v>
      </c>
      <c r="G21" s="13"/>
      <c r="H21" s="9" t="str">
        <f>IF(ISNA(IF(G21&lt;&gt;"",VLOOKUP(C$13,'FY20 M&amp;IE Rates'!A$2:D$7,4,FALSE),"")),"",IF(G21&lt;&gt;"",VLOOKUP(C$13,'FY20 M&amp;IE Rates'!A$2:D$7,4,FALSE),""))</f>
        <v/>
      </c>
      <c r="I21" s="19"/>
      <c r="J21" s="22"/>
    </row>
    <row r="22" spans="1:15" x14ac:dyDescent="0.25">
      <c r="A22" s="20"/>
      <c r="B22" s="19"/>
      <c r="C22" s="19"/>
      <c r="D22" s="19"/>
      <c r="E22" s="19"/>
      <c r="F22" s="7" t="s">
        <v>8</v>
      </c>
      <c r="G22" s="13"/>
      <c r="H22" s="9" t="str">
        <f>IF(ISNA(IF(G22&lt;&gt;"",VLOOKUP(C$13,'FY20 M&amp;IE Rates'!A$2:D$7,2,FALSE),"")),"",IF(G22&lt;&gt;"",VLOOKUP(C$13,'FY20 M&amp;IE Rates'!A$2:D$7,2,FALSE),""))</f>
        <v/>
      </c>
      <c r="I22" s="19"/>
      <c r="J22" s="22">
        <f>SUM(B22,C22,D22,E22,H22,H23,H24,I22)</f>
        <v>0</v>
      </c>
    </row>
    <row r="23" spans="1:15" x14ac:dyDescent="0.25">
      <c r="A23" s="21"/>
      <c r="B23" s="19"/>
      <c r="C23" s="19"/>
      <c r="D23" s="19"/>
      <c r="E23" s="19"/>
      <c r="F23" s="7" t="s">
        <v>9</v>
      </c>
      <c r="G23" s="13"/>
      <c r="H23" s="9" t="str">
        <f>IF(ISNA(IF(G23&lt;&gt;"",VLOOKUP(C$13,'FY20 M&amp;IE Rates'!A$2:D$7,3,FALSE),"")),"",IF(G23&lt;&gt;"",VLOOKUP(C$13,'FY20 M&amp;IE Rates'!A$2:D$7,3,FALSE),""))</f>
        <v/>
      </c>
      <c r="I23" s="19"/>
      <c r="J23" s="22"/>
    </row>
    <row r="24" spans="1:15" x14ac:dyDescent="0.25">
      <c r="A24" s="21"/>
      <c r="B24" s="19"/>
      <c r="C24" s="19"/>
      <c r="D24" s="19"/>
      <c r="E24" s="19"/>
      <c r="F24" s="7" t="s">
        <v>10</v>
      </c>
      <c r="G24" s="13"/>
      <c r="H24" s="9" t="str">
        <f>IF(ISNA(IF(G24&lt;&gt;"",VLOOKUP(C$13,'FY20 M&amp;IE Rates'!A$2:D$7,4,FALSE),"")),"",IF(G24&lt;&gt;"",VLOOKUP(C$13,'FY20 M&amp;IE Rates'!A$2:D$7,4,FALSE),""))</f>
        <v/>
      </c>
      <c r="I24" s="19"/>
      <c r="J24" s="22"/>
    </row>
    <row r="25" spans="1:15" x14ac:dyDescent="0.25">
      <c r="A25" s="20"/>
      <c r="B25" s="19"/>
      <c r="C25" s="26"/>
      <c r="D25" s="19"/>
      <c r="E25" s="19"/>
      <c r="F25" s="7" t="s">
        <v>8</v>
      </c>
      <c r="G25" s="13"/>
      <c r="H25" s="9" t="str">
        <f>IF(ISNA(IF(G25&lt;&gt;"",VLOOKUP(C$13,'FY20 M&amp;IE Rates'!A$2:D$7,2,FALSE),"")),"",IF(G25&lt;&gt;"",VLOOKUP(C$13,'FY20 M&amp;IE Rates'!A$2:D$7,2,FALSE),""))</f>
        <v/>
      </c>
      <c r="I25" s="19"/>
      <c r="J25" s="22">
        <f>SUM(B25,C25,D25,E25,H25,H26,H27,I25)</f>
        <v>0</v>
      </c>
      <c r="K25" s="27"/>
      <c r="L25" s="28"/>
      <c r="M25" s="28"/>
      <c r="N25" s="28"/>
      <c r="O25" s="28"/>
    </row>
    <row r="26" spans="1:15" x14ac:dyDescent="0.25">
      <c r="A26" s="21"/>
      <c r="B26" s="19"/>
      <c r="C26" s="26"/>
      <c r="D26" s="19"/>
      <c r="E26" s="19"/>
      <c r="F26" s="7" t="s">
        <v>9</v>
      </c>
      <c r="G26" s="13"/>
      <c r="H26" s="9" t="str">
        <f>IF(ISNA(IF(G26&lt;&gt;"",VLOOKUP(C$13,'FY20 M&amp;IE Rates'!A$2:D$7,3,FALSE),"")),"",IF(G26&lt;&gt;"",VLOOKUP(C$13,'FY20 M&amp;IE Rates'!A$2:D$7,3,FALSE),""))</f>
        <v/>
      </c>
      <c r="I26" s="19"/>
      <c r="J26" s="22"/>
      <c r="K26" s="27"/>
      <c r="L26" s="28"/>
      <c r="M26" s="28"/>
      <c r="N26" s="28"/>
      <c r="O26" s="28"/>
    </row>
    <row r="27" spans="1:15" ht="16.5" customHeight="1" x14ac:dyDescent="0.25">
      <c r="A27" s="21"/>
      <c r="B27" s="19"/>
      <c r="C27" s="26"/>
      <c r="D27" s="19"/>
      <c r="E27" s="19"/>
      <c r="F27" s="7" t="s">
        <v>10</v>
      </c>
      <c r="G27" s="13"/>
      <c r="H27" s="9" t="str">
        <f>IF(ISNA(IF(G27&lt;&gt;"",VLOOKUP(C$13,'FY20 M&amp;IE Rates'!A$2:D$7,4,FALSE),"")),"",IF(G27&lt;&gt;"",VLOOKUP(C$13,'FY20 M&amp;IE Rates'!A$2:D$7,4,FALSE),""))</f>
        <v/>
      </c>
      <c r="I27" s="19"/>
      <c r="J27" s="22"/>
      <c r="K27" s="27"/>
      <c r="L27" s="28"/>
      <c r="M27" s="28"/>
      <c r="N27" s="28"/>
      <c r="O27" s="28"/>
    </row>
    <row r="28" spans="1:15" x14ac:dyDescent="0.25">
      <c r="A28" s="20"/>
      <c r="B28" s="19"/>
      <c r="C28" s="19"/>
      <c r="D28" s="19"/>
      <c r="E28" s="19"/>
      <c r="F28" s="7" t="s">
        <v>8</v>
      </c>
      <c r="G28" s="13"/>
      <c r="H28" s="9" t="str">
        <f>IF(ISNA(IF(G28&lt;&gt;"",VLOOKUP(C$13,'FY20 M&amp;IE Rates'!A$2:D$7,2,FALSE),"")),"",IF(G28&lt;&gt;"",VLOOKUP(C$13,'FY20 M&amp;IE Rates'!A$2:D$7,2,FALSE),""))</f>
        <v/>
      </c>
      <c r="I28" s="19"/>
      <c r="J28" s="22">
        <f>SUM(B28,C28,D28,E28,H28,H29,H30,I28)</f>
        <v>0</v>
      </c>
    </row>
    <row r="29" spans="1:15" x14ac:dyDescent="0.25">
      <c r="A29" s="21"/>
      <c r="B29" s="19"/>
      <c r="C29" s="19"/>
      <c r="D29" s="19"/>
      <c r="E29" s="19"/>
      <c r="F29" s="7" t="s">
        <v>9</v>
      </c>
      <c r="G29" s="13"/>
      <c r="H29" s="9" t="str">
        <f>IF(ISNA(IF(G29&lt;&gt;"",VLOOKUP(C$13,'FY20 M&amp;IE Rates'!A$2:D$7,3,FALSE),"")),"",IF(G29&lt;&gt;"",VLOOKUP(C$13,'FY20 M&amp;IE Rates'!A$2:D$7,3,FALSE),""))</f>
        <v/>
      </c>
      <c r="I29" s="19"/>
      <c r="J29" s="22"/>
    </row>
    <row r="30" spans="1:15" x14ac:dyDescent="0.25">
      <c r="A30" s="21"/>
      <c r="B30" s="19"/>
      <c r="C30" s="19"/>
      <c r="D30" s="19"/>
      <c r="E30" s="19"/>
      <c r="F30" s="7" t="s">
        <v>10</v>
      </c>
      <c r="G30" s="13"/>
      <c r="H30" s="9" t="str">
        <f>IF(ISNA(IF(G30&lt;&gt;"",VLOOKUP(C$13,'FY20 M&amp;IE Rates'!A$2:D$7,4,FALSE),"")),"",IF(G30&lt;&gt;"",VLOOKUP(C$13,'FY20 M&amp;IE Rates'!A$2:D$7,4,FALSE),""))</f>
        <v/>
      </c>
      <c r="I30" s="19"/>
      <c r="J30" s="22"/>
    </row>
    <row r="31" spans="1:15" x14ac:dyDescent="0.25">
      <c r="A31" s="21"/>
      <c r="B31" s="19"/>
      <c r="C31" s="19"/>
      <c r="D31" s="19"/>
      <c r="E31" s="19"/>
      <c r="F31" s="7" t="s">
        <v>8</v>
      </c>
      <c r="G31" s="13"/>
      <c r="H31" s="9" t="str">
        <f>IF(ISNA(IF(G31&lt;&gt;"",VLOOKUP(C$13,'FY20 M&amp;IE Rates'!A$2:D$7,2,FALSE),"")),"",IF(G31&lt;&gt;"",VLOOKUP(C$13,'FY20 M&amp;IE Rates'!A$2:D$7,2,FALSE),""))</f>
        <v/>
      </c>
      <c r="I31" s="19"/>
      <c r="J31" s="22">
        <f>SUM(B31,C31,D31,E31,H31,H32,H33,I31)</f>
        <v>0</v>
      </c>
    </row>
    <row r="32" spans="1:15" x14ac:dyDescent="0.25">
      <c r="A32" s="21"/>
      <c r="B32" s="19"/>
      <c r="C32" s="19"/>
      <c r="D32" s="19"/>
      <c r="E32" s="19"/>
      <c r="F32" s="7" t="s">
        <v>9</v>
      </c>
      <c r="G32" s="13"/>
      <c r="H32" s="9" t="str">
        <f>IF(ISNA(IF(G32&lt;&gt;"",VLOOKUP(C$13,'FY20 M&amp;IE Rates'!A$2:D$7,3,FALSE),"")),"",IF(G32&lt;&gt;"",VLOOKUP(C$13,'FY20 M&amp;IE Rates'!A$2:D$7,3,FALSE),""))</f>
        <v/>
      </c>
      <c r="I32" s="19"/>
      <c r="J32" s="22"/>
    </row>
    <row r="33" spans="1:10" x14ac:dyDescent="0.25">
      <c r="A33" s="21"/>
      <c r="B33" s="19"/>
      <c r="C33" s="19"/>
      <c r="D33" s="19"/>
      <c r="E33" s="19"/>
      <c r="F33" s="7" t="s">
        <v>10</v>
      </c>
      <c r="G33" s="13"/>
      <c r="H33" s="9" t="str">
        <f>IF(ISNA(IF(G33&lt;&gt;"",VLOOKUP(C$13,'FY20 M&amp;IE Rates'!A$2:D$7,4,FALSE),"")),"",IF(G33&lt;&gt;"",VLOOKUP(C$13,'FY20 M&amp;IE Rates'!A$2:D$7,4,FALSE),""))</f>
        <v/>
      </c>
      <c r="I33" s="19"/>
      <c r="J33" s="22"/>
    </row>
    <row r="34" spans="1:10" x14ac:dyDescent="0.25">
      <c r="A34" s="21"/>
      <c r="B34" s="19"/>
      <c r="C34" s="19"/>
      <c r="D34" s="19"/>
      <c r="E34" s="19"/>
      <c r="F34" s="7" t="s">
        <v>8</v>
      </c>
      <c r="G34" s="13"/>
      <c r="H34" s="9" t="str">
        <f>IF(ISNA(IF(G34&lt;&gt;"",VLOOKUP(C$13,'FY20 M&amp;IE Rates'!A$2:D$7,2,FALSE),"")),"",IF(G34&lt;&gt;"",VLOOKUP(C$13,'FY20 M&amp;IE Rates'!A$2:D$7,2,FALSE),""))</f>
        <v/>
      </c>
      <c r="I34" s="19"/>
      <c r="J34" s="22">
        <f>SUM(B34,C34,D34,E34,H34,H35,H36,I34)</f>
        <v>0</v>
      </c>
    </row>
    <row r="35" spans="1:10" x14ac:dyDescent="0.25">
      <c r="A35" s="21"/>
      <c r="B35" s="19"/>
      <c r="C35" s="19"/>
      <c r="D35" s="19"/>
      <c r="E35" s="19"/>
      <c r="F35" s="7" t="s">
        <v>9</v>
      </c>
      <c r="G35" s="13"/>
      <c r="H35" s="9" t="str">
        <f>IF(ISNA(IF(G35&lt;&gt;"",VLOOKUP(C$13,'FY20 M&amp;IE Rates'!A$2:D$7,3,FALSE),"")),"",IF(G35&lt;&gt;"",VLOOKUP(C$13,'FY20 M&amp;IE Rates'!A$2:D$7,3,FALSE),""))</f>
        <v/>
      </c>
      <c r="I35" s="19"/>
      <c r="J35" s="22"/>
    </row>
    <row r="36" spans="1:10" x14ac:dyDescent="0.25">
      <c r="A36" s="21"/>
      <c r="B36" s="19"/>
      <c r="C36" s="19"/>
      <c r="D36" s="19"/>
      <c r="E36" s="19"/>
      <c r="F36" s="7" t="s">
        <v>10</v>
      </c>
      <c r="G36" s="13"/>
      <c r="H36" s="9" t="str">
        <f>IF(ISNA(IF(G36&lt;&gt;"",VLOOKUP(C$13,'FY20 M&amp;IE Rates'!A$2:D$7,4,FALSE),"")),"",IF(G36&lt;&gt;"",VLOOKUP(C$13,'FY20 M&amp;IE Rates'!A$2:D$7,4,FALSE),""))</f>
        <v/>
      </c>
      <c r="I36" s="19"/>
      <c r="J36" s="22"/>
    </row>
    <row r="37" spans="1:10" x14ac:dyDescent="0.25">
      <c r="A37" s="21"/>
      <c r="B37" s="19"/>
      <c r="C37" s="19"/>
      <c r="D37" s="19"/>
      <c r="E37" s="19"/>
      <c r="F37" s="7" t="s">
        <v>8</v>
      </c>
      <c r="G37" s="13"/>
      <c r="H37" s="9" t="str">
        <f>IF(ISNA(IF(G37&lt;&gt;"",VLOOKUP(C$13,'FY20 M&amp;IE Rates'!A$2:D$7,2,FALSE),"")),"",IF(G37&lt;&gt;"",VLOOKUP(C$13,'FY20 M&amp;IE Rates'!A$2:D$7,2,FALSE),""))</f>
        <v/>
      </c>
      <c r="I37" s="19"/>
      <c r="J37" s="22">
        <f>SUM(B37,C37,D37,E37,H37,H38,H39,I37)</f>
        <v>0</v>
      </c>
    </row>
    <row r="38" spans="1:10" x14ac:dyDescent="0.25">
      <c r="A38" s="21"/>
      <c r="B38" s="19"/>
      <c r="C38" s="19"/>
      <c r="D38" s="19"/>
      <c r="E38" s="19"/>
      <c r="F38" s="7" t="s">
        <v>9</v>
      </c>
      <c r="G38" s="13"/>
      <c r="H38" s="9" t="str">
        <f>IF(ISNA(IF(G38&lt;&gt;"",VLOOKUP(C$13,'FY20 M&amp;IE Rates'!A$2:D$7,3,FALSE),"")),"",IF(G38&lt;&gt;"",VLOOKUP(C$13,'FY20 M&amp;IE Rates'!A$2:D$7,3,FALSE),""))</f>
        <v/>
      </c>
      <c r="I38" s="19"/>
      <c r="J38" s="19"/>
    </row>
    <row r="39" spans="1:10" x14ac:dyDescent="0.25">
      <c r="A39" s="21"/>
      <c r="B39" s="19"/>
      <c r="C39" s="19"/>
      <c r="D39" s="19"/>
      <c r="E39" s="19"/>
      <c r="F39" s="7" t="s">
        <v>10</v>
      </c>
      <c r="G39" s="13"/>
      <c r="H39" s="9" t="str">
        <f>IF(ISNA(IF(G39&lt;&gt;"",VLOOKUP(C$13,'FY20 M&amp;IE Rates'!A$2:D$7,4,FALSE),"")),"",IF(G39&lt;&gt;"",VLOOKUP(C$13,'FY20 M&amp;IE Rates'!A$2:D$7,4,FALSE),""))</f>
        <v/>
      </c>
      <c r="I39" s="19"/>
      <c r="J39" s="19"/>
    </row>
    <row r="40" spans="1:10" x14ac:dyDescent="0.25">
      <c r="A40" s="8" t="s">
        <v>13</v>
      </c>
      <c r="B40" s="10">
        <f>SUM(B16:B39)</f>
        <v>0</v>
      </c>
      <c r="C40" s="10">
        <f>SUM(C16:C39)</f>
        <v>0</v>
      </c>
      <c r="D40" s="10">
        <f>SUM(D16:D39)</f>
        <v>0</v>
      </c>
      <c r="E40" s="10">
        <f>SUM(E16:E39)</f>
        <v>0</v>
      </c>
      <c r="F40" s="29">
        <f>SUM(H16:H39)</f>
        <v>0</v>
      </c>
      <c r="G40" s="29"/>
      <c r="H40" s="29"/>
      <c r="I40" s="10">
        <f>SUM(I16:I39)</f>
        <v>0</v>
      </c>
      <c r="J40" s="10">
        <f>SUM(J16:J39)</f>
        <v>0</v>
      </c>
    </row>
    <row r="42" spans="1:10" x14ac:dyDescent="0.25">
      <c r="A42" t="s">
        <v>33</v>
      </c>
    </row>
    <row r="43" spans="1:10" x14ac:dyDescent="0.25">
      <c r="A43" t="s">
        <v>34</v>
      </c>
    </row>
    <row r="44" spans="1:10" x14ac:dyDescent="0.25">
      <c r="A44" t="s">
        <v>42</v>
      </c>
    </row>
    <row r="45" spans="1:10" x14ac:dyDescent="0.25">
      <c r="A45" t="s">
        <v>14</v>
      </c>
    </row>
    <row r="46" spans="1:10" x14ac:dyDescent="0.25">
      <c r="A46" t="s">
        <v>17</v>
      </c>
    </row>
    <row r="47" spans="1:10" x14ac:dyDescent="0.25">
      <c r="A47" t="s">
        <v>18</v>
      </c>
    </row>
    <row r="48" spans="1:10" x14ac:dyDescent="0.25">
      <c r="A48" t="s">
        <v>32</v>
      </c>
    </row>
    <row r="49" spans="1:10" x14ac:dyDescent="0.25">
      <c r="A49" t="s">
        <v>39</v>
      </c>
    </row>
    <row r="50" spans="1:10" x14ac:dyDescent="0.25">
      <c r="A50" t="s">
        <v>37</v>
      </c>
    </row>
    <row r="52" spans="1:10" x14ac:dyDescent="0.25">
      <c r="A52" t="s">
        <v>22</v>
      </c>
    </row>
    <row r="53" spans="1:10" x14ac:dyDescent="0.25">
      <c r="C53" t="s">
        <v>19</v>
      </c>
    </row>
    <row r="54" spans="1:10" x14ac:dyDescent="0.25">
      <c r="C54" t="s">
        <v>20</v>
      </c>
    </row>
    <row r="55" spans="1:10" x14ac:dyDescent="0.25">
      <c r="C55" t="s">
        <v>21</v>
      </c>
    </row>
    <row r="56" spans="1:10" ht="16.5" thickBot="1" x14ac:dyDescent="0.3"/>
    <row r="57" spans="1:10" x14ac:dyDescent="0.25">
      <c r="A57" t="s">
        <v>36</v>
      </c>
      <c r="I57" s="15"/>
      <c r="J57" s="16"/>
    </row>
    <row r="58" spans="1:10" ht="16.5" thickBot="1" x14ac:dyDescent="0.3">
      <c r="A58" t="s">
        <v>35</v>
      </c>
      <c r="I58" s="17"/>
      <c r="J58" s="18"/>
    </row>
    <row r="59" spans="1:10" x14ac:dyDescent="0.25">
      <c r="A59" s="12"/>
      <c r="B59" s="12"/>
      <c r="C59" s="12"/>
      <c r="D59" s="12"/>
      <c r="E59" s="12"/>
      <c r="F59" s="12"/>
      <c r="G59" s="12"/>
      <c r="H59" s="12"/>
      <c r="I59" s="12"/>
    </row>
  </sheetData>
  <mergeCells count="71">
    <mergeCell ref="K25:O27"/>
    <mergeCell ref="F40:H40"/>
    <mergeCell ref="E13:G13"/>
    <mergeCell ref="B6:E6"/>
    <mergeCell ref="B8:J8"/>
    <mergeCell ref="B9:J9"/>
    <mergeCell ref="C11:F11"/>
    <mergeCell ref="C12:F12"/>
    <mergeCell ref="J34:J36"/>
    <mergeCell ref="I37:I39"/>
    <mergeCell ref="J37:J39"/>
    <mergeCell ref="I34:I36"/>
    <mergeCell ref="J28:J30"/>
    <mergeCell ref="I31:I33"/>
    <mergeCell ref="J31:J33"/>
    <mergeCell ref="I28:I30"/>
    <mergeCell ref="J22:J24"/>
    <mergeCell ref="A37:A39"/>
    <mergeCell ref="B37:B39"/>
    <mergeCell ref="C37:C39"/>
    <mergeCell ref="D37:D39"/>
    <mergeCell ref="E37:E39"/>
    <mergeCell ref="A34:A36"/>
    <mergeCell ref="B34:B36"/>
    <mergeCell ref="C34:C36"/>
    <mergeCell ref="D34:D36"/>
    <mergeCell ref="E34:E36"/>
    <mergeCell ref="A31:A33"/>
    <mergeCell ref="B31:B33"/>
    <mergeCell ref="C31:C33"/>
    <mergeCell ref="D31:D33"/>
    <mergeCell ref="E31:E33"/>
    <mergeCell ref="C25:C27"/>
    <mergeCell ref="D25:D27"/>
    <mergeCell ref="E25:E27"/>
    <mergeCell ref="A28:A30"/>
    <mergeCell ref="B28:B30"/>
    <mergeCell ref="C28:C30"/>
    <mergeCell ref="D28:D30"/>
    <mergeCell ref="E28:E30"/>
    <mergeCell ref="A1:J1"/>
    <mergeCell ref="B7:E7"/>
    <mergeCell ref="A19:A21"/>
    <mergeCell ref="B19:B21"/>
    <mergeCell ref="C19:C21"/>
    <mergeCell ref="D19:D21"/>
    <mergeCell ref="E19:E21"/>
    <mergeCell ref="I19:I21"/>
    <mergeCell ref="J19:J21"/>
    <mergeCell ref="B3:E3"/>
    <mergeCell ref="B4:E4"/>
    <mergeCell ref="B5:E5"/>
    <mergeCell ref="I16:I18"/>
    <mergeCell ref="J16:J18"/>
    <mergeCell ref="F15:H15"/>
    <mergeCell ref="I57:J58"/>
    <mergeCell ref="I22:I24"/>
    <mergeCell ref="A16:A18"/>
    <mergeCell ref="B16:B18"/>
    <mergeCell ref="C16:C18"/>
    <mergeCell ref="D16:D18"/>
    <mergeCell ref="E16:E18"/>
    <mergeCell ref="A22:A24"/>
    <mergeCell ref="B22:B24"/>
    <mergeCell ref="C22:C24"/>
    <mergeCell ref="D22:D24"/>
    <mergeCell ref="E22:E24"/>
    <mergeCell ref="I25:I27"/>
    <mergeCell ref="J25:J27"/>
    <mergeCell ref="A25:A27"/>
    <mergeCell ref="B25:B27"/>
  </mergeCells>
  <phoneticPr fontId="8" type="noConversion"/>
  <pageMargins left="0.75" right="0.75" top="1" bottom="1" header="0.5" footer="0.5"/>
  <pageSetup scale="73" orientation="portrait" horizontalDpi="4294967292" verticalDpi="4294967292" r:id="rId1"/>
  <rowBreaks count="1" manualBreakCount="1">
    <brk id="59" max="16383" man="1"/>
  </rowBreaks>
  <colBreaks count="1" manualBreakCount="1">
    <brk id="10" max="1048575" man="1"/>
  </colBreaks>
  <ignoredErrors>
    <ignoredError sqref="J34:J39 B40:J40 H28:H39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27" sqref="E27"/>
    </sheetView>
  </sheetViews>
  <sheetFormatPr defaultColWidth="11" defaultRowHeight="15.75" x14ac:dyDescent="0.25"/>
  <sheetData>
    <row r="1" spans="1:6" x14ac:dyDescent="0.25">
      <c r="A1" t="s">
        <v>4</v>
      </c>
      <c r="B1" t="s">
        <v>5</v>
      </c>
      <c r="C1" t="s">
        <v>6</v>
      </c>
      <c r="D1" t="s">
        <v>7</v>
      </c>
      <c r="E1" t="s">
        <v>11</v>
      </c>
    </row>
    <row r="2" spans="1:6" ht="21.75" x14ac:dyDescent="0.3">
      <c r="A2" s="1">
        <v>55</v>
      </c>
      <c r="B2" s="2">
        <v>13</v>
      </c>
      <c r="C2" s="2">
        <v>14</v>
      </c>
      <c r="D2" s="2">
        <v>23</v>
      </c>
      <c r="E2" s="2">
        <v>5</v>
      </c>
      <c r="F2" s="3">
        <v>41.25</v>
      </c>
    </row>
    <row r="3" spans="1:6" ht="21.75" x14ac:dyDescent="0.3">
      <c r="A3" s="1">
        <v>56</v>
      </c>
      <c r="B3" s="2">
        <v>13</v>
      </c>
      <c r="C3" s="2">
        <v>15</v>
      </c>
      <c r="D3" s="2">
        <v>23</v>
      </c>
      <c r="E3" s="2">
        <v>5</v>
      </c>
      <c r="F3" s="3">
        <v>42</v>
      </c>
    </row>
    <row r="4" spans="1:6" ht="21.75" x14ac:dyDescent="0.3">
      <c r="A4" s="1">
        <v>61</v>
      </c>
      <c r="B4" s="2">
        <v>14</v>
      </c>
      <c r="C4" s="2">
        <v>16</v>
      </c>
      <c r="D4" s="2">
        <v>26</v>
      </c>
      <c r="E4" s="2">
        <v>5</v>
      </c>
      <c r="F4" s="3">
        <v>45.75</v>
      </c>
    </row>
    <row r="5" spans="1:6" ht="21.75" x14ac:dyDescent="0.3">
      <c r="A5" s="1">
        <v>66</v>
      </c>
      <c r="B5" s="2">
        <v>16</v>
      </c>
      <c r="C5" s="2">
        <v>17</v>
      </c>
      <c r="D5" s="2">
        <v>28</v>
      </c>
      <c r="E5" s="2">
        <v>5</v>
      </c>
      <c r="F5" s="3">
        <v>49.5</v>
      </c>
    </row>
    <row r="6" spans="1:6" ht="21.75" x14ac:dyDescent="0.3">
      <c r="A6" s="1">
        <v>71</v>
      </c>
      <c r="B6" s="2">
        <v>17</v>
      </c>
      <c r="C6" s="2">
        <v>18</v>
      </c>
      <c r="D6" s="2">
        <v>31</v>
      </c>
      <c r="E6" s="2">
        <v>5</v>
      </c>
      <c r="F6" s="3">
        <v>53.25</v>
      </c>
    </row>
    <row r="7" spans="1:6" ht="21.75" x14ac:dyDescent="0.3">
      <c r="A7" s="1">
        <v>76</v>
      </c>
      <c r="B7" s="2">
        <v>18</v>
      </c>
      <c r="C7" s="2">
        <v>19</v>
      </c>
      <c r="D7" s="2">
        <v>34</v>
      </c>
      <c r="E7" s="2">
        <v>5</v>
      </c>
      <c r="F7" s="3">
        <v>57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Report</vt:lpstr>
      <vt:lpstr>FY20 M&amp;IE 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</dc:creator>
  <cp:lastModifiedBy>LADCO Office Manager</cp:lastModifiedBy>
  <cp:lastPrinted>2018-01-17T20:35:47Z</cp:lastPrinted>
  <dcterms:created xsi:type="dcterms:W3CDTF">2018-01-17T18:22:11Z</dcterms:created>
  <dcterms:modified xsi:type="dcterms:W3CDTF">2020-01-29T19:12:04Z</dcterms:modified>
</cp:coreProperties>
</file>